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Sheet2" sheetId="1" r:id="rId1"/>
    <sheet name="Sheet1" sheetId="2" r:id="rId2"/>
  </sheets>
  <definedNames>
    <definedName name="_xlnm.Print_Area" localSheetId="0">'Sheet2'!$A$1:$Y$39</definedName>
  </definedNames>
  <calcPr fullCalcOnLoad="1"/>
</workbook>
</file>

<file path=xl/sharedStrings.xml><?xml version="1.0" encoding="utf-8"?>
<sst xmlns="http://schemas.openxmlformats.org/spreadsheetml/2006/main" count="103" uniqueCount="69">
  <si>
    <t>Лесфонд за  ..............................г.</t>
  </si>
  <si>
    <t>СОРТИМЕНТНА ВЕДОМОСТ</t>
  </si>
  <si>
    <t>Маркирано през ........................г.</t>
  </si>
  <si>
    <t>ОДОБРЕНО ЗА СЕЧ</t>
  </si>
  <si>
    <t>Среден диаметър .......................см</t>
  </si>
  <si>
    <t>Средна височина..........................м</t>
  </si>
  <si>
    <t>Дата..........................Подпис...................</t>
  </si>
  <si>
    <t>Дървесен вид...........................................</t>
  </si>
  <si>
    <t>Брой на дърветата</t>
  </si>
  <si>
    <t>Обем на стъблата с кора</t>
  </si>
  <si>
    <t>СОРТИМЕНТИ ОТ СТЪБЛАТА</t>
  </si>
  <si>
    <t>КЛОНИ</t>
  </si>
  <si>
    <t xml:space="preserve">     Д - 1.30</t>
  </si>
  <si>
    <t>годни строителни</t>
  </si>
  <si>
    <t>негодни (за дърва)</t>
  </si>
  <si>
    <t>I - а клас</t>
  </si>
  <si>
    <t>I клас</t>
  </si>
  <si>
    <t>II клас</t>
  </si>
  <si>
    <t>общо</t>
  </si>
  <si>
    <t>IV клас</t>
  </si>
  <si>
    <t>V клас</t>
  </si>
  <si>
    <t>дребна строителна дървесина VI клас</t>
  </si>
  <si>
    <t>Общо строителна дървесина 9+13+14</t>
  </si>
  <si>
    <t>дърва от годните стъбла</t>
  </si>
  <si>
    <t>общо дърва заедно с негодните</t>
  </si>
  <si>
    <t>Отпад.</t>
  </si>
  <si>
    <t>Кора</t>
  </si>
  <si>
    <t>Всичко стъблена ма са от здравите и негодни дърве-та с кора 15+17+18+19</t>
  </si>
  <si>
    <t>дърва</t>
  </si>
  <si>
    <t>вършина</t>
  </si>
  <si>
    <t>всичко от клоните 21+22+23</t>
  </si>
  <si>
    <t>стояща маса с клони 20+24</t>
  </si>
  <si>
    <t>РЕКАПИТУЛАЦИЯ</t>
  </si>
  <si>
    <t>Площ  ха</t>
  </si>
  <si>
    <t>Състав</t>
  </si>
  <si>
    <t>Възраст</t>
  </si>
  <si>
    <t>Пълнота</t>
  </si>
  <si>
    <t>Едра</t>
  </si>
  <si>
    <t>Средна</t>
  </si>
  <si>
    <t>Дребна</t>
  </si>
  <si>
    <t>Всичко строит.</t>
  </si>
  <si>
    <t>Дърва</t>
  </si>
  <si>
    <t>Вършина</t>
  </si>
  <si>
    <t>Площ ха</t>
  </si>
  <si>
    <t>ст.   маса м3</t>
  </si>
  <si>
    <t>Дата: ................................г.</t>
  </si>
  <si>
    <t>Образец по чл.87,ал.10 от ППЗГ</t>
  </si>
  <si>
    <r>
      <t>за изчисляване на обема и сортиментите от маркирания лесосечен фонд в пл.м</t>
    </r>
    <r>
      <rPr>
        <b/>
        <vertAlign val="superscript"/>
        <sz val="8"/>
        <rFont val="Timok"/>
        <family val="2"/>
      </rPr>
      <t>3</t>
    </r>
  </si>
  <si>
    <r>
      <t>Запас  м</t>
    </r>
    <r>
      <rPr>
        <vertAlign val="superscript"/>
        <sz val="8"/>
        <rFont val="Timok"/>
        <family val="2"/>
      </rPr>
      <t>3</t>
    </r>
  </si>
  <si>
    <t>% от запаса</t>
  </si>
  <si>
    <t>Държавно горско/ловно стопанство . . . . . . . . . . . . . . . . . . . . . . . . . .</t>
  </si>
  <si>
    <t>собственост на ......................................................................................................................</t>
  </si>
  <si>
    <r>
      <t xml:space="preserve">в отдел............., подотдел............, имот </t>
    </r>
    <r>
      <rPr>
        <b/>
        <sz val="8"/>
        <rFont val="Arial"/>
        <family val="0"/>
      </rPr>
      <t>№ .........................</t>
    </r>
  </si>
  <si>
    <t>дребена строителна дървесина</t>
  </si>
  <si>
    <t>Одобрил: ...............................................</t>
  </si>
  <si>
    <t>ГСУ  ....................................................................................</t>
  </si>
  <si>
    <t>Средна дължина на короната в %.......</t>
  </si>
  <si>
    <t>Вид на сечта ............................................</t>
  </si>
  <si>
    <t>Предвидено за сеч</t>
  </si>
  <si>
    <r>
      <t xml:space="preserve">Маркирал:......................................................
                           </t>
    </r>
    <r>
      <rPr>
        <b/>
        <vertAlign val="superscript"/>
        <sz val="8"/>
        <rFont val="Timok"/>
        <family val="0"/>
      </rPr>
      <t>(име фамилия ,подпис)</t>
    </r>
  </si>
  <si>
    <t>Мярка</t>
  </si>
  <si>
    <t>ВИСОЧИНЕН РАЗРEД.........</t>
  </si>
  <si>
    <t>ДАННИ ПО ОДОБРЕН ГОДИШEН ПЛАН 
(ПЛАН-ИЗВЛЕЧЕНИЕ) ЗА ПОЛЗВАНЕ ПРЕЗ ...........г.</t>
  </si>
  <si>
    <r>
      <t xml:space="preserve">Сортиментирал:...........................................
                            </t>
    </r>
    <r>
      <rPr>
        <b/>
        <vertAlign val="superscript"/>
        <sz val="8"/>
        <rFont val="Timok"/>
        <family val="0"/>
      </rPr>
      <t>(име фамилия ,подпис)</t>
    </r>
  </si>
  <si>
    <t>едра строителна 
дървесина</t>
  </si>
  <si>
    <t>средна строителна 
дървесина</t>
  </si>
  <si>
    <t>.</t>
  </si>
  <si>
    <t>Стояща маса</t>
  </si>
  <si>
    <t>III клас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</si>
</sst>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00"/>
    <numFmt numFmtId="194" formatCode="0.000"/>
    <numFmt numFmtId="195" formatCode="0.0"/>
    <numFmt numFmtId="196" formatCode="_(* #,##0.000_);_(* \(#,##0.000\);_(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ok"/>
      <family val="2"/>
    </font>
    <font>
      <b/>
      <sz val="8"/>
      <name val="Timok"/>
      <family val="2"/>
    </font>
    <font>
      <sz val="8"/>
      <name val="Timo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vertAlign val="superscript"/>
      <sz val="8"/>
      <name val="Timok"/>
      <family val="2"/>
    </font>
    <font>
      <vertAlign val="superscript"/>
      <sz val="8"/>
      <name val="Timok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wrapText="1"/>
    </xf>
    <xf numFmtId="0" fontId="6" fillId="0" borderId="11" xfId="0" applyFont="1" applyBorder="1" applyAlignment="1" quotePrefix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Continuous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1" xfId="0" applyFont="1" applyBorder="1" applyAlignment="1" quotePrefix="1">
      <alignment horizontal="center" vertical="center" textRotation="90" wrapText="1"/>
    </xf>
    <xf numFmtId="0" fontId="6" fillId="0" borderId="22" xfId="0" applyFont="1" applyBorder="1" applyAlignment="1" quotePrefix="1">
      <alignment horizontal="center" vertical="center" textRotation="90" wrapText="1"/>
    </xf>
    <xf numFmtId="0" fontId="6" fillId="0" borderId="23" xfId="0" applyFont="1" applyBorder="1" applyAlignment="1" quotePrefix="1">
      <alignment horizontal="center" vertical="center" textRotation="90" wrapText="1"/>
    </xf>
    <xf numFmtId="0" fontId="6" fillId="0" borderId="24" xfId="0" applyFont="1" applyBorder="1" applyAlignment="1" quotePrefix="1">
      <alignment horizontal="center" vertical="center" textRotation="90" wrapText="1"/>
    </xf>
    <xf numFmtId="0" fontId="6" fillId="0" borderId="25" xfId="0" applyFont="1" applyBorder="1" applyAlignment="1" quotePrefix="1">
      <alignment horizontal="center" vertical="center" textRotation="90" wrapText="1"/>
    </xf>
    <xf numFmtId="0" fontId="6" fillId="0" borderId="26" xfId="0" applyFont="1" applyBorder="1" applyAlignment="1" quotePrefix="1">
      <alignment horizontal="center" vertical="center" textRotation="90" wrapText="1"/>
    </xf>
    <xf numFmtId="0" fontId="6" fillId="0" borderId="27" xfId="0" applyFont="1" applyBorder="1" applyAlignment="1" quotePrefix="1">
      <alignment horizontal="center" vertical="center" textRotation="90" wrapText="1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6" fillId="0" borderId="30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33" xfId="0" applyFont="1" applyBorder="1" applyAlignment="1" quotePrefix="1">
      <alignment horizontal="center" vertical="center" textRotation="90" wrapText="1"/>
    </xf>
    <xf numFmtId="0" fontId="6" fillId="0" borderId="34" xfId="0" applyFont="1" applyBorder="1" applyAlignment="1" quotePrefix="1">
      <alignment horizontal="center" vertical="center" textRotation="90" wrapText="1"/>
    </xf>
    <xf numFmtId="0" fontId="6" fillId="0" borderId="35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 quotePrefix="1">
      <alignment horizontal="center" vertical="center" textRotation="90" wrapText="1"/>
    </xf>
    <xf numFmtId="0" fontId="6" fillId="0" borderId="40" xfId="0" applyFont="1" applyBorder="1" applyAlignment="1" quotePrefix="1">
      <alignment horizontal="center" vertical="center" textRotation="90" wrapText="1"/>
    </xf>
    <xf numFmtId="0" fontId="6" fillId="0" borderId="41" xfId="0" applyFont="1" applyBorder="1" applyAlignment="1" quotePrefix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94" fontId="6" fillId="0" borderId="15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194" fontId="6" fillId="0" borderId="19" xfId="0" applyNumberFormat="1" applyFont="1" applyBorder="1" applyAlignment="1">
      <alignment/>
    </xf>
    <xf numFmtId="194" fontId="6" fillId="0" borderId="17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6" fillId="33" borderId="42" xfId="0" applyNumberFormat="1" applyFont="1" applyFill="1" applyBorder="1" applyAlignment="1">
      <alignment/>
    </xf>
    <xf numFmtId="1" fontId="6" fillId="33" borderId="42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6" fillId="0" borderId="21" xfId="0" applyFont="1" applyBorder="1" applyAlignment="1" quotePrefix="1">
      <alignment horizontal="center" textRotation="90"/>
    </xf>
    <xf numFmtId="0" fontId="6" fillId="0" borderId="22" xfId="0" applyFont="1" applyBorder="1" applyAlignment="1" quotePrefix="1">
      <alignment horizont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 wrapText="1"/>
    </xf>
    <xf numFmtId="0" fontId="6" fillId="0" borderId="39" xfId="0" applyFont="1" applyBorder="1" applyAlignment="1" quotePrefix="1">
      <alignment horizontal="center" vertical="center" textRotation="90" wrapText="1"/>
    </xf>
    <xf numFmtId="0" fontId="6" fillId="0" borderId="40" xfId="0" applyFont="1" applyBorder="1" applyAlignment="1" quotePrefix="1">
      <alignment horizontal="center" vertical="center" textRotation="90" wrapText="1"/>
    </xf>
    <xf numFmtId="0" fontId="6" fillId="0" borderId="41" xfId="0" applyFont="1" applyBorder="1" applyAlignment="1" quotePrefix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 wrapText="1"/>
    </xf>
    <xf numFmtId="0" fontId="5" fillId="0" borderId="40" xfId="0" applyFont="1" applyBorder="1" applyAlignment="1" quotePrefix="1">
      <alignment horizontal="left" vertical="center" wrapText="1"/>
    </xf>
    <xf numFmtId="0" fontId="6" fillId="0" borderId="11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6" fillId="0" borderId="30" xfId="0" applyFont="1" applyBorder="1" applyAlignment="1">
      <alignment horizontal="center" textRotation="90" wrapText="1"/>
    </xf>
    <xf numFmtId="0" fontId="6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21" xfId="0" applyFont="1" applyBorder="1" applyAlignment="1" quotePrefix="1">
      <alignment horizontal="center" vertical="center" textRotation="90" wrapText="1"/>
    </xf>
    <xf numFmtId="0" fontId="6" fillId="0" borderId="22" xfId="0" applyFont="1" applyBorder="1" applyAlignment="1" quotePrefix="1">
      <alignment horizontal="center" vertical="center" textRotation="90" wrapText="1"/>
    </xf>
    <xf numFmtId="0" fontId="6" fillId="0" borderId="33" xfId="0" applyFont="1" applyBorder="1" applyAlignment="1" quotePrefix="1">
      <alignment horizontal="center" vertical="center" textRotation="90" wrapText="1"/>
    </xf>
    <xf numFmtId="0" fontId="6" fillId="0" borderId="34" xfId="0" applyFont="1" applyBorder="1" applyAlignment="1" quotePrefix="1">
      <alignment horizontal="center" vertical="center" textRotation="90" wrapText="1"/>
    </xf>
    <xf numFmtId="0" fontId="6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 quotePrefix="1">
      <alignment horizontal="center" vertical="center" textRotation="90" wrapText="1"/>
    </xf>
    <xf numFmtId="0" fontId="6" fillId="0" borderId="24" xfId="0" applyFont="1" applyBorder="1" applyAlignment="1" quotePrefix="1">
      <alignment horizontal="center" vertical="center" textRotation="90" wrapText="1"/>
    </xf>
    <xf numFmtId="0" fontId="6" fillId="0" borderId="25" xfId="0" applyFont="1" applyBorder="1" applyAlignment="1" quotePrefix="1">
      <alignment horizontal="center" vertical="center" textRotation="90" wrapText="1"/>
    </xf>
    <xf numFmtId="0" fontId="6" fillId="0" borderId="26" xfId="0" applyFont="1" applyBorder="1" applyAlignment="1" quotePrefix="1">
      <alignment horizontal="center" vertical="center" textRotation="90" wrapText="1"/>
    </xf>
    <xf numFmtId="0" fontId="6" fillId="0" borderId="27" xfId="0" applyFont="1" applyBorder="1" applyAlignment="1" quotePrefix="1">
      <alignment horizontal="center" vertical="center" textRotation="90" wrapText="1"/>
    </xf>
    <xf numFmtId="196" fontId="6" fillId="0" borderId="14" xfId="49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view="pageBreakPreview" zoomScaleSheetLayoutView="100" zoomScalePageLayoutView="0" workbookViewId="0" topLeftCell="L13">
      <selection activeCell="Y28" sqref="Y28"/>
    </sheetView>
  </sheetViews>
  <sheetFormatPr defaultColWidth="9.00390625" defaultRowHeight="12.75"/>
  <cols>
    <col min="1" max="1" width="3.875" style="1" customWidth="1"/>
    <col min="2" max="2" width="7.25390625" style="1" customWidth="1"/>
    <col min="3" max="3" width="6.25390625" style="1" customWidth="1"/>
    <col min="4" max="4" width="6.625" style="1" customWidth="1"/>
    <col min="5" max="6" width="5.25390625" style="1" customWidth="1"/>
    <col min="7" max="7" width="6.75390625" style="1" customWidth="1"/>
    <col min="8" max="8" width="6.875" style="1" customWidth="1"/>
    <col min="9" max="9" width="6.625" style="1" customWidth="1"/>
    <col min="10" max="10" width="5.25390625" style="1" customWidth="1"/>
    <col min="11" max="11" width="6.125" style="1" customWidth="1"/>
    <col min="12" max="12" width="6.375" style="1" customWidth="1"/>
    <col min="13" max="13" width="5.875" style="1" customWidth="1"/>
    <col min="14" max="14" width="5.375" style="1" customWidth="1"/>
    <col min="15" max="15" width="7.75390625" style="1" customWidth="1"/>
    <col min="16" max="16" width="6.75390625" style="1" customWidth="1"/>
    <col min="17" max="17" width="6.875" style="1" customWidth="1"/>
    <col min="18" max="18" width="6.25390625" style="1" customWidth="1"/>
    <col min="19" max="19" width="5.00390625" style="1" customWidth="1"/>
    <col min="20" max="20" width="7.00390625" style="1" customWidth="1"/>
    <col min="21" max="21" width="5.25390625" style="1" customWidth="1"/>
    <col min="22" max="22" width="5.125" style="1" customWidth="1"/>
    <col min="23" max="23" width="4.875" style="1" customWidth="1"/>
    <col min="24" max="24" width="6.375" style="1" customWidth="1"/>
    <col min="25" max="25" width="9.625" style="1" bestFit="1" customWidth="1"/>
    <col min="26" max="16384" width="9.125" style="1" customWidth="1"/>
  </cols>
  <sheetData>
    <row r="1" spans="1:2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 t="s">
        <v>46</v>
      </c>
      <c r="V1" s="6"/>
      <c r="W1" s="6"/>
      <c r="X1" s="6"/>
      <c r="Y1" s="6"/>
    </row>
    <row r="2" spans="1:25" ht="12.7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6"/>
      <c r="O3" s="6"/>
      <c r="P3" s="6"/>
      <c r="Q3" s="6"/>
      <c r="R3" s="6"/>
      <c r="S3" s="6"/>
      <c r="T3" s="6" t="s">
        <v>0</v>
      </c>
      <c r="U3" s="6"/>
      <c r="V3" s="6"/>
      <c r="W3" s="6"/>
      <c r="X3" s="6"/>
      <c r="Y3" s="6"/>
    </row>
    <row r="4" spans="1:25" ht="12.75">
      <c r="A4" s="6"/>
      <c r="B4" s="6"/>
      <c r="C4" s="6"/>
      <c r="D4" s="6"/>
      <c r="E4" s="6"/>
      <c r="F4" s="6"/>
      <c r="G4" s="6"/>
      <c r="H4" s="2" t="s">
        <v>1</v>
      </c>
      <c r="I4" s="8"/>
      <c r="J4" s="8"/>
      <c r="K4" s="8"/>
      <c r="L4" s="2"/>
      <c r="M4" s="8"/>
      <c r="N4" s="8"/>
      <c r="O4" s="8"/>
      <c r="P4" s="8"/>
      <c r="Q4" s="8"/>
      <c r="R4" s="8"/>
      <c r="S4" s="8"/>
      <c r="T4" s="6" t="s">
        <v>2</v>
      </c>
      <c r="U4" s="6"/>
      <c r="V4" s="6"/>
      <c r="W4" s="6"/>
      <c r="X4" s="6"/>
      <c r="Y4" s="6"/>
    </row>
    <row r="5" spans="1:25" ht="12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6"/>
      <c r="O5" s="6"/>
      <c r="P5" s="6"/>
      <c r="Q5" s="6"/>
      <c r="R5" s="6"/>
      <c r="S5" s="6"/>
      <c r="T5" s="6" t="s">
        <v>57</v>
      </c>
      <c r="U5" s="6"/>
      <c r="V5" s="6"/>
      <c r="W5" s="6"/>
      <c r="X5" s="6"/>
      <c r="Y5" s="6"/>
    </row>
    <row r="6" spans="1:25" ht="12.75">
      <c r="A6" s="7" t="s">
        <v>3</v>
      </c>
      <c r="B6" s="6"/>
      <c r="C6" s="6"/>
      <c r="D6" s="6"/>
      <c r="E6" s="6"/>
      <c r="F6" s="2" t="s">
        <v>47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6" t="s">
        <v>7</v>
      </c>
      <c r="U6" s="6"/>
      <c r="V6" s="6"/>
      <c r="W6" s="6"/>
      <c r="X6" s="6"/>
      <c r="Y6" s="6"/>
    </row>
    <row r="7" spans="1:25" ht="12.75">
      <c r="A7" s="6"/>
      <c r="B7" s="6"/>
      <c r="C7" s="6"/>
      <c r="D7" s="6"/>
      <c r="E7" s="6"/>
      <c r="F7" s="6"/>
      <c r="G7" s="2" t="s">
        <v>52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 t="s">
        <v>4</v>
      </c>
      <c r="U7" s="6"/>
      <c r="V7" s="6"/>
      <c r="W7" s="6"/>
      <c r="X7" s="6"/>
      <c r="Y7" s="6"/>
    </row>
    <row r="8" spans="1:25" ht="12.75">
      <c r="A8" s="6" t="s">
        <v>54</v>
      </c>
      <c r="B8" s="6"/>
      <c r="C8" s="6"/>
      <c r="D8" s="6"/>
      <c r="E8" s="6"/>
      <c r="F8" s="6"/>
      <c r="G8" s="24" t="s">
        <v>51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5</v>
      </c>
      <c r="U8" s="6"/>
      <c r="V8" s="6"/>
      <c r="W8" s="6"/>
      <c r="X8" s="6"/>
      <c r="Y8" s="6"/>
    </row>
    <row r="9" spans="1:25" ht="12.75">
      <c r="A9" s="6" t="s">
        <v>6</v>
      </c>
      <c r="B9" s="6"/>
      <c r="C9" s="6"/>
      <c r="D9" s="6"/>
      <c r="E9" s="6"/>
      <c r="F9" s="6"/>
      <c r="I9" s="25" t="s">
        <v>55</v>
      </c>
      <c r="J9" s="6"/>
      <c r="K9" s="6"/>
      <c r="L9" s="6"/>
      <c r="M9" s="6"/>
      <c r="N9" s="6"/>
      <c r="O9" s="6"/>
      <c r="P9" s="6"/>
      <c r="Q9" s="6"/>
      <c r="R9" s="6"/>
      <c r="S9" s="6"/>
      <c r="T9" s="6" t="s">
        <v>56</v>
      </c>
      <c r="U9" s="6"/>
      <c r="V9" s="6"/>
      <c r="W9" s="6"/>
      <c r="X9" s="6"/>
      <c r="Y9" s="6"/>
    </row>
    <row r="10" spans="2:25" ht="11.25" customHeight="1" thickBot="1">
      <c r="B10" s="6"/>
      <c r="C10" s="6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61</v>
      </c>
      <c r="U10" s="6"/>
      <c r="V10" s="6"/>
      <c r="W10" s="6"/>
      <c r="X10" s="6"/>
      <c r="Y10" s="6"/>
    </row>
    <row r="11" spans="1:25" ht="44.25" customHeight="1">
      <c r="A11" s="107" t="s">
        <v>12</v>
      </c>
      <c r="B11" s="10" t="s">
        <v>8</v>
      </c>
      <c r="C11" s="11"/>
      <c r="D11" s="12" t="s">
        <v>9</v>
      </c>
      <c r="E11" s="34"/>
      <c r="F11" s="89" t="s">
        <v>10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90"/>
      <c r="R11" s="93" t="s">
        <v>25</v>
      </c>
      <c r="S11" s="121" t="s">
        <v>26</v>
      </c>
      <c r="T11" s="121" t="s">
        <v>27</v>
      </c>
      <c r="U11" s="86" t="s">
        <v>11</v>
      </c>
      <c r="V11" s="87"/>
      <c r="W11" s="87"/>
      <c r="X11" s="88"/>
      <c r="Y11" s="118" t="s">
        <v>31</v>
      </c>
    </row>
    <row r="12" spans="1:25" ht="23.25" customHeight="1">
      <c r="A12" s="108"/>
      <c r="B12" s="110" t="s">
        <v>13</v>
      </c>
      <c r="C12" s="110" t="s">
        <v>14</v>
      </c>
      <c r="D12" s="110" t="s">
        <v>13</v>
      </c>
      <c r="E12" s="112" t="s">
        <v>14</v>
      </c>
      <c r="F12" s="103" t="s">
        <v>64</v>
      </c>
      <c r="G12" s="104"/>
      <c r="H12" s="104"/>
      <c r="I12" s="105"/>
      <c r="J12" s="106" t="s">
        <v>65</v>
      </c>
      <c r="K12" s="104"/>
      <c r="L12" s="104"/>
      <c r="M12" s="105"/>
      <c r="N12" s="91" t="s">
        <v>21</v>
      </c>
      <c r="O12" s="91" t="s">
        <v>22</v>
      </c>
      <c r="P12" s="91" t="s">
        <v>23</v>
      </c>
      <c r="Q12" s="91" t="s">
        <v>24</v>
      </c>
      <c r="R12" s="94"/>
      <c r="S12" s="122"/>
      <c r="T12" s="122"/>
      <c r="U12" s="116" t="s">
        <v>53</v>
      </c>
      <c r="V12" s="116" t="s">
        <v>28</v>
      </c>
      <c r="W12" s="116" t="s">
        <v>29</v>
      </c>
      <c r="X12" s="110" t="s">
        <v>30</v>
      </c>
      <c r="Y12" s="119"/>
    </row>
    <row r="13" spans="1:25" ht="66" customHeight="1">
      <c r="A13" s="109"/>
      <c r="B13" s="111"/>
      <c r="C13" s="111"/>
      <c r="D13" s="111"/>
      <c r="E13" s="113"/>
      <c r="F13" s="15" t="s">
        <v>15</v>
      </c>
      <c r="G13" s="13" t="s">
        <v>16</v>
      </c>
      <c r="H13" s="13" t="s">
        <v>17</v>
      </c>
      <c r="I13" s="14" t="s">
        <v>18</v>
      </c>
      <c r="J13" s="15" t="s">
        <v>68</v>
      </c>
      <c r="K13" s="13" t="s">
        <v>19</v>
      </c>
      <c r="L13" s="13" t="s">
        <v>20</v>
      </c>
      <c r="M13" s="14" t="s">
        <v>18</v>
      </c>
      <c r="N13" s="92"/>
      <c r="O13" s="92"/>
      <c r="P13" s="92"/>
      <c r="Q13" s="92"/>
      <c r="R13" s="95"/>
      <c r="S13" s="111"/>
      <c r="T13" s="111"/>
      <c r="U13" s="117"/>
      <c r="V13" s="117"/>
      <c r="W13" s="117"/>
      <c r="X13" s="111"/>
      <c r="Y13" s="120"/>
    </row>
    <row r="14" spans="1:25" ht="12" customHeight="1">
      <c r="A14" s="16">
        <v>1</v>
      </c>
      <c r="B14" s="17">
        <v>2</v>
      </c>
      <c r="C14" s="17">
        <v>3</v>
      </c>
      <c r="D14" s="17">
        <v>4</v>
      </c>
      <c r="E14" s="28">
        <v>5</v>
      </c>
      <c r="F14" s="16">
        <v>6</v>
      </c>
      <c r="G14" s="17">
        <v>7</v>
      </c>
      <c r="H14" s="17">
        <v>8</v>
      </c>
      <c r="I14" s="18">
        <v>9</v>
      </c>
      <c r="J14" s="16">
        <v>10</v>
      </c>
      <c r="K14" s="17">
        <v>11</v>
      </c>
      <c r="L14" s="17">
        <v>12</v>
      </c>
      <c r="M14" s="18">
        <v>13</v>
      </c>
      <c r="N14" s="30">
        <v>14</v>
      </c>
      <c r="O14" s="32">
        <v>15</v>
      </c>
      <c r="P14" s="16">
        <v>16</v>
      </c>
      <c r="Q14" s="18">
        <v>17</v>
      </c>
      <c r="R14" s="26">
        <v>18</v>
      </c>
      <c r="S14" s="17">
        <v>19</v>
      </c>
      <c r="T14" s="17">
        <v>20</v>
      </c>
      <c r="U14" s="17">
        <v>21</v>
      </c>
      <c r="V14" s="17">
        <v>22</v>
      </c>
      <c r="W14" s="17">
        <v>23</v>
      </c>
      <c r="X14" s="17">
        <v>24</v>
      </c>
      <c r="Y14" s="18">
        <v>25</v>
      </c>
    </row>
    <row r="15" spans="1:25" ht="12" customHeight="1">
      <c r="A15" s="16">
        <v>10</v>
      </c>
      <c r="B15" s="5">
        <v>4</v>
      </c>
      <c r="C15" s="5">
        <v>5</v>
      </c>
      <c r="D15" s="69">
        <f>Sheet1!B5*Sheet1!D5</f>
        <v>0.208</v>
      </c>
      <c r="E15" s="75">
        <f>Sheet1!C5*Sheet1!D5</f>
        <v>0.26</v>
      </c>
      <c r="F15" s="19"/>
      <c r="G15" s="69">
        <f>Sheet1!G5*Sheet1!B5</f>
        <v>0</v>
      </c>
      <c r="H15" s="69">
        <f>Sheet1!H5*Sheet1!B5</f>
        <v>0</v>
      </c>
      <c r="I15" s="70">
        <f>SUM(G15,H15)</f>
        <v>0</v>
      </c>
      <c r="J15" s="71">
        <f>Sheet1!J5*Sheet1!$B5</f>
        <v>0</v>
      </c>
      <c r="K15" s="71">
        <f>Sheet1!K5*Sheet1!$B5</f>
        <v>0</v>
      </c>
      <c r="L15" s="71">
        <f>Sheet1!L5*Sheet1!$B5</f>
        <v>0.144</v>
      </c>
      <c r="M15" s="70">
        <f>SUM(J15,K15,L15)</f>
        <v>0.144</v>
      </c>
      <c r="N15" s="72">
        <f>Sheet1!N5*Sheet1!B5</f>
        <v>0.056</v>
      </c>
      <c r="O15" s="73">
        <f>SUM(N15,M15,I15)</f>
        <v>0.19999999999999998</v>
      </c>
      <c r="P15" s="71">
        <f>Sheet1!P5*Sheet1!B5</f>
        <v>0</v>
      </c>
      <c r="Q15" s="70">
        <f>SUM(P15,E15)</f>
        <v>0.26</v>
      </c>
      <c r="R15" s="74">
        <f>Sheet1!R5*Sheet1!B5</f>
        <v>0.008</v>
      </c>
      <c r="S15" s="5"/>
      <c r="T15" s="69">
        <f>SUM(R15,Q15,O15)</f>
        <v>0.46799999999999997</v>
      </c>
      <c r="U15" s="5"/>
      <c r="V15" s="5"/>
      <c r="W15" s="5"/>
      <c r="X15" s="69">
        <f>T15*20%</f>
        <v>0.0936</v>
      </c>
      <c r="Y15" s="123">
        <f>SUM(X15,T15)</f>
        <v>0.5616</v>
      </c>
    </row>
    <row r="16" spans="1:25" ht="12" customHeight="1">
      <c r="A16" s="16">
        <v>14</v>
      </c>
      <c r="B16" s="5">
        <v>12</v>
      </c>
      <c r="C16" s="5">
        <v>4</v>
      </c>
      <c r="D16" s="69">
        <f>Sheet1!B6*Sheet1!D6</f>
        <v>1.5</v>
      </c>
      <c r="E16" s="75">
        <f>Sheet1!C6*Sheet1!D6</f>
        <v>0.5</v>
      </c>
      <c r="F16" s="19"/>
      <c r="G16" s="69">
        <f>Sheet1!G6*Sheet1!B6</f>
        <v>0</v>
      </c>
      <c r="H16" s="69">
        <f>Sheet1!H6*Sheet1!B6</f>
        <v>0</v>
      </c>
      <c r="I16" s="70">
        <f aca="true" t="shared" si="0" ref="I16:I26">SUM(G16,H16)</f>
        <v>0</v>
      </c>
      <c r="J16" s="71">
        <f>Sheet1!J6*Sheet1!$B6</f>
        <v>0</v>
      </c>
      <c r="K16" s="71">
        <f>Sheet1!K6*Sheet1!$B6</f>
        <v>0.744</v>
      </c>
      <c r="L16" s="71">
        <f>Sheet1!L6*Sheet1!$B6</f>
        <v>0.6000000000000001</v>
      </c>
      <c r="M16" s="70">
        <f aca="true" t="shared" si="1" ref="M16:M27">SUM(J16,K16,L16)</f>
        <v>1.344</v>
      </c>
      <c r="N16" s="72">
        <f>Sheet1!N6*Sheet1!B6</f>
        <v>0.10799999999999998</v>
      </c>
      <c r="O16" s="73">
        <f aca="true" t="shared" si="2" ref="O16:O27">SUM(N16,M16,I16)</f>
        <v>1.452</v>
      </c>
      <c r="P16" s="71">
        <f>Sheet1!P6*Sheet1!B6</f>
        <v>0.012</v>
      </c>
      <c r="Q16" s="70">
        <f aca="true" t="shared" si="3" ref="Q16:Q27">SUM(P16,E16)</f>
        <v>0.512</v>
      </c>
      <c r="R16" s="74">
        <f>Sheet1!R6*Sheet1!B6</f>
        <v>0.036000000000000004</v>
      </c>
      <c r="S16" s="5"/>
      <c r="T16" s="69">
        <f>SUM(R16,Q16,O16)</f>
        <v>2</v>
      </c>
      <c r="U16" s="5"/>
      <c r="V16" s="5"/>
      <c r="W16" s="5"/>
      <c r="X16" s="69">
        <f aca="true" t="shared" si="4" ref="X16:X27">T16*20%</f>
        <v>0.4</v>
      </c>
      <c r="Y16" s="123">
        <f aca="true" t="shared" si="5" ref="Y16:Y27">SUM(X16,T16)</f>
        <v>2.4</v>
      </c>
    </row>
    <row r="17" spans="1:25" ht="12" customHeight="1">
      <c r="A17" s="16">
        <v>18</v>
      </c>
      <c r="B17" s="5">
        <v>28</v>
      </c>
      <c r="C17" s="5">
        <v>3</v>
      </c>
      <c r="D17" s="69">
        <f>Sheet1!B7*Sheet1!D7</f>
        <v>6.44</v>
      </c>
      <c r="E17" s="75">
        <f>Sheet1!C7*Sheet1!D7</f>
        <v>0.6900000000000001</v>
      </c>
      <c r="F17" s="19"/>
      <c r="G17" s="69">
        <f>Sheet1!G7*Sheet1!B7</f>
        <v>0</v>
      </c>
      <c r="H17" s="69">
        <f>Sheet1!H7*Sheet1!B7</f>
        <v>0</v>
      </c>
      <c r="I17" s="70">
        <f t="shared" si="0"/>
        <v>0</v>
      </c>
      <c r="J17" s="71">
        <f>Sheet1!J7*Sheet1!$B7</f>
        <v>3.9200000000000004</v>
      </c>
      <c r="K17" s="71">
        <f>Sheet1!K7*Sheet1!$B7</f>
        <v>1.4000000000000001</v>
      </c>
      <c r="L17" s="71">
        <f>Sheet1!L7*Sheet1!$B7</f>
        <v>0.56</v>
      </c>
      <c r="M17" s="70">
        <f t="shared" si="1"/>
        <v>5.880000000000001</v>
      </c>
      <c r="N17" s="72">
        <f>Sheet1!N7*Sheet1!B7</f>
        <v>0</v>
      </c>
      <c r="O17" s="73">
        <f t="shared" si="2"/>
        <v>5.880000000000001</v>
      </c>
      <c r="P17" s="71">
        <f>Sheet1!P7*Sheet1!B7</f>
        <v>0.28</v>
      </c>
      <c r="Q17" s="70">
        <f t="shared" si="3"/>
        <v>0.9700000000000001</v>
      </c>
      <c r="R17" s="74">
        <f>Sheet1!R7*Sheet1!B7</f>
        <v>0.28</v>
      </c>
      <c r="S17" s="5"/>
      <c r="T17" s="69">
        <f aca="true" t="shared" si="6" ref="T17:T27">SUM(R17,Q17,O17)</f>
        <v>7.130000000000001</v>
      </c>
      <c r="U17" s="5"/>
      <c r="V17" s="5"/>
      <c r="W17" s="5"/>
      <c r="X17" s="69">
        <f t="shared" si="4"/>
        <v>1.4260000000000002</v>
      </c>
      <c r="Y17" s="123">
        <f t="shared" si="5"/>
        <v>8.556000000000001</v>
      </c>
    </row>
    <row r="18" spans="1:25" ht="12" customHeight="1">
      <c r="A18" s="16">
        <v>22</v>
      </c>
      <c r="B18" s="5">
        <v>65</v>
      </c>
      <c r="C18" s="5">
        <v>4</v>
      </c>
      <c r="D18" s="69">
        <f>Sheet1!B8*Sheet1!D8</f>
        <v>25.35</v>
      </c>
      <c r="E18" s="75">
        <f>Sheet1!C8*Sheet1!D8</f>
        <v>1.56</v>
      </c>
      <c r="F18" s="19"/>
      <c r="G18" s="69">
        <f>Sheet1!G8*Sheet1!B8</f>
        <v>0</v>
      </c>
      <c r="H18" s="69">
        <f>Sheet1!H8*Sheet1!B8</f>
        <v>14.950000000000001</v>
      </c>
      <c r="I18" s="70">
        <f t="shared" si="0"/>
        <v>14.950000000000001</v>
      </c>
      <c r="J18" s="71">
        <f>Sheet1!J8*Sheet1!$B8</f>
        <v>4.550000000000001</v>
      </c>
      <c r="K18" s="71">
        <f>Sheet1!K8*Sheet1!$B8</f>
        <v>2.6</v>
      </c>
      <c r="L18" s="71">
        <f>Sheet1!L8*Sheet1!$B8</f>
        <v>1.3</v>
      </c>
      <c r="M18" s="70">
        <f t="shared" si="1"/>
        <v>8.450000000000001</v>
      </c>
      <c r="N18" s="72">
        <f>Sheet1!N8*Sheet1!B8</f>
        <v>0.65</v>
      </c>
      <c r="O18" s="73">
        <f t="shared" si="2"/>
        <v>24.050000000000004</v>
      </c>
      <c r="P18" s="71">
        <f>Sheet1!P8*Sheet1!B8</f>
        <v>0.65</v>
      </c>
      <c r="Q18" s="70">
        <f t="shared" si="3"/>
        <v>2.21</v>
      </c>
      <c r="R18" s="74">
        <f>Sheet1!R8*Sheet1!B8</f>
        <v>0.65</v>
      </c>
      <c r="S18" s="5"/>
      <c r="T18" s="69">
        <f t="shared" si="6"/>
        <v>26.910000000000004</v>
      </c>
      <c r="U18" s="5"/>
      <c r="V18" s="5"/>
      <c r="W18" s="5"/>
      <c r="X18" s="69">
        <f t="shared" si="4"/>
        <v>5.3820000000000014</v>
      </c>
      <c r="Y18" s="123">
        <f t="shared" si="5"/>
        <v>32.292</v>
      </c>
    </row>
    <row r="19" spans="1:25" ht="12" customHeight="1">
      <c r="A19" s="16">
        <v>26</v>
      </c>
      <c r="B19" s="5">
        <v>87</v>
      </c>
      <c r="C19" s="5">
        <v>2</v>
      </c>
      <c r="D19" s="69">
        <f>Sheet1!B9*Sheet1!D9</f>
        <v>51.33</v>
      </c>
      <c r="E19" s="75">
        <f>Sheet1!C9*Sheet1!D9</f>
        <v>1.18</v>
      </c>
      <c r="F19" s="19"/>
      <c r="G19" s="69">
        <f>Sheet1!G9*Sheet1!B9</f>
        <v>0</v>
      </c>
      <c r="H19" s="69">
        <f>Sheet1!H9*Sheet1!B9</f>
        <v>40.02</v>
      </c>
      <c r="I19" s="70">
        <f t="shared" si="0"/>
        <v>40.02</v>
      </c>
      <c r="J19" s="71">
        <f>Sheet1!J9*Sheet1!$B9</f>
        <v>0</v>
      </c>
      <c r="K19" s="71">
        <f>Sheet1!K9*Sheet1!$B9</f>
        <v>7.83</v>
      </c>
      <c r="L19" s="71">
        <f>Sheet1!L9*Sheet1!$B9</f>
        <v>1.74</v>
      </c>
      <c r="M19" s="70">
        <f t="shared" si="1"/>
        <v>9.57</v>
      </c>
      <c r="N19" s="72">
        <f>Sheet1!N9*Sheet1!B9</f>
        <v>0</v>
      </c>
      <c r="O19" s="73">
        <f t="shared" si="2"/>
        <v>49.59</v>
      </c>
      <c r="P19" s="71">
        <f>Sheet1!P9*Sheet1!B9</f>
        <v>0.87</v>
      </c>
      <c r="Q19" s="70">
        <f t="shared" si="3"/>
        <v>2.05</v>
      </c>
      <c r="R19" s="74">
        <f>Sheet1!R9*Sheet1!B9</f>
        <v>0.87</v>
      </c>
      <c r="S19" s="5"/>
      <c r="T19" s="69">
        <f t="shared" si="6"/>
        <v>52.510000000000005</v>
      </c>
      <c r="U19" s="5"/>
      <c r="V19" s="5"/>
      <c r="W19" s="5"/>
      <c r="X19" s="69">
        <f t="shared" si="4"/>
        <v>10.502000000000002</v>
      </c>
      <c r="Y19" s="123">
        <f t="shared" si="5"/>
        <v>63.01200000000001</v>
      </c>
    </row>
    <row r="20" spans="1:25" ht="12" customHeight="1">
      <c r="A20" s="16">
        <v>30</v>
      </c>
      <c r="B20" s="5">
        <v>102</v>
      </c>
      <c r="C20" s="5">
        <v>1</v>
      </c>
      <c r="D20" s="69">
        <f>Sheet1!B10*Sheet1!D10</f>
        <v>83.64</v>
      </c>
      <c r="E20" s="75">
        <f>Sheet1!C10*Sheet1!D10</f>
        <v>0.82</v>
      </c>
      <c r="F20" s="19"/>
      <c r="G20" s="69">
        <f>Sheet1!G10*Sheet1!B10</f>
        <v>0</v>
      </c>
      <c r="H20" s="69">
        <f>Sheet1!H10*Sheet1!B10</f>
        <v>74.46</v>
      </c>
      <c r="I20" s="70">
        <f t="shared" si="0"/>
        <v>74.46</v>
      </c>
      <c r="J20" s="71">
        <f>Sheet1!J10*Sheet1!$B10</f>
        <v>0</v>
      </c>
      <c r="K20" s="71">
        <f>Sheet1!K10*Sheet1!$B10</f>
        <v>5.1000000000000005</v>
      </c>
      <c r="L20" s="71">
        <f>Sheet1!L10*Sheet1!$B10</f>
        <v>0</v>
      </c>
      <c r="M20" s="70">
        <f t="shared" si="1"/>
        <v>5.1000000000000005</v>
      </c>
      <c r="N20" s="72">
        <f>Sheet1!N10*Sheet1!B10</f>
        <v>0</v>
      </c>
      <c r="O20" s="73">
        <f t="shared" si="2"/>
        <v>79.55999999999999</v>
      </c>
      <c r="P20" s="71">
        <f>Sheet1!P10*Sheet1!B10</f>
        <v>3.06</v>
      </c>
      <c r="Q20" s="70">
        <f t="shared" si="3"/>
        <v>3.88</v>
      </c>
      <c r="R20" s="74">
        <f>Sheet1!R10*Sheet1!B10</f>
        <v>1.02</v>
      </c>
      <c r="S20" s="5"/>
      <c r="T20" s="69">
        <f t="shared" si="6"/>
        <v>84.46</v>
      </c>
      <c r="U20" s="5"/>
      <c r="V20" s="5"/>
      <c r="W20" s="5"/>
      <c r="X20" s="69">
        <f t="shared" si="4"/>
        <v>16.892</v>
      </c>
      <c r="Y20" s="123">
        <f t="shared" si="5"/>
        <v>101.35199999999999</v>
      </c>
    </row>
    <row r="21" spans="1:25" ht="12" customHeight="1">
      <c r="A21" s="16">
        <v>34</v>
      </c>
      <c r="B21" s="5">
        <v>139</v>
      </c>
      <c r="C21" s="5"/>
      <c r="D21" s="69">
        <f>Sheet1!B11*Sheet1!D11</f>
        <v>152.9</v>
      </c>
      <c r="E21" s="29">
        <f>Sheet1!C11*Sheet1!D11</f>
        <v>0</v>
      </c>
      <c r="F21" s="19"/>
      <c r="G21" s="69">
        <f>Sheet1!G11*Sheet1!B11</f>
        <v>62.550000000000004</v>
      </c>
      <c r="H21" s="69">
        <f>Sheet1!H11*Sheet1!B11</f>
        <v>77.84</v>
      </c>
      <c r="I21" s="70">
        <f t="shared" si="0"/>
        <v>140.39000000000001</v>
      </c>
      <c r="J21" s="71">
        <f>Sheet1!J11*Sheet1!$B11</f>
        <v>0</v>
      </c>
      <c r="K21" s="71">
        <f>Sheet1!K11*Sheet1!$B11</f>
        <v>6.95</v>
      </c>
      <c r="L21" s="71">
        <f>Sheet1!L11*Sheet1!$B11</f>
        <v>0</v>
      </c>
      <c r="M21" s="70">
        <f t="shared" si="1"/>
        <v>6.95</v>
      </c>
      <c r="N21" s="72">
        <f>Sheet1!N11*Sheet1!B11</f>
        <v>0</v>
      </c>
      <c r="O21" s="73">
        <f t="shared" si="2"/>
        <v>147.34</v>
      </c>
      <c r="P21" s="71">
        <f>Sheet1!P11*Sheet1!B11</f>
        <v>2.7800000000000002</v>
      </c>
      <c r="Q21" s="70">
        <f t="shared" si="3"/>
        <v>2.7800000000000002</v>
      </c>
      <c r="R21" s="74">
        <f>Sheet1!R11*Sheet1!B11</f>
        <v>2.7800000000000002</v>
      </c>
      <c r="S21" s="5"/>
      <c r="T21" s="69">
        <f t="shared" si="6"/>
        <v>152.9</v>
      </c>
      <c r="U21" s="5"/>
      <c r="V21" s="5"/>
      <c r="W21" s="5"/>
      <c r="X21" s="69">
        <f t="shared" si="4"/>
        <v>30.580000000000002</v>
      </c>
      <c r="Y21" s="123">
        <f t="shared" si="5"/>
        <v>183.48000000000002</v>
      </c>
    </row>
    <row r="22" spans="1:25" ht="12" customHeight="1">
      <c r="A22" s="16">
        <v>38</v>
      </c>
      <c r="B22" s="5">
        <v>75</v>
      </c>
      <c r="C22" s="5"/>
      <c r="D22" s="69">
        <f>Sheet1!B12*Sheet1!D12</f>
        <v>108</v>
      </c>
      <c r="E22" s="29">
        <f>Sheet1!C12*Sheet1!D12</f>
        <v>0</v>
      </c>
      <c r="F22" s="19"/>
      <c r="G22" s="69">
        <f>Sheet1!G12*Sheet1!B12</f>
        <v>66.75</v>
      </c>
      <c r="H22" s="69">
        <f>Sheet1!H12*Sheet1!B12</f>
        <v>33</v>
      </c>
      <c r="I22" s="70">
        <f t="shared" si="0"/>
        <v>99.75</v>
      </c>
      <c r="J22" s="71">
        <f>Sheet1!J12*Sheet1!$B12</f>
        <v>0</v>
      </c>
      <c r="K22" s="71">
        <f>Sheet1!K12*Sheet1!$B12</f>
        <v>5.250000000000001</v>
      </c>
      <c r="L22" s="71">
        <f>Sheet1!L12*Sheet1!$B12</f>
        <v>0</v>
      </c>
      <c r="M22" s="70">
        <f t="shared" si="1"/>
        <v>5.250000000000001</v>
      </c>
      <c r="N22" s="72">
        <f>Sheet1!N12*Sheet1!B12</f>
        <v>0</v>
      </c>
      <c r="O22" s="73">
        <f t="shared" si="2"/>
        <v>105</v>
      </c>
      <c r="P22" s="71">
        <f>Sheet1!P12*Sheet1!B12</f>
        <v>0.75</v>
      </c>
      <c r="Q22" s="70">
        <f t="shared" si="3"/>
        <v>0.75</v>
      </c>
      <c r="R22" s="74">
        <f>Sheet1!R12*Sheet1!B12</f>
        <v>2.25</v>
      </c>
      <c r="S22" s="5"/>
      <c r="T22" s="69">
        <f t="shared" si="6"/>
        <v>108</v>
      </c>
      <c r="U22" s="5"/>
      <c r="V22" s="5"/>
      <c r="W22" s="5"/>
      <c r="X22" s="69">
        <f t="shared" si="4"/>
        <v>21.6</v>
      </c>
      <c r="Y22" s="123">
        <f t="shared" si="5"/>
        <v>129.6</v>
      </c>
    </row>
    <row r="23" spans="1:25" ht="12" customHeight="1">
      <c r="A23" s="16">
        <v>42</v>
      </c>
      <c r="B23" s="5">
        <v>30</v>
      </c>
      <c r="C23" s="5"/>
      <c r="D23" s="69">
        <f>Sheet1!B13*Sheet1!D13</f>
        <v>54</v>
      </c>
      <c r="E23" s="29">
        <f>Sheet1!C13*Sheet1!D13</f>
        <v>0</v>
      </c>
      <c r="F23" s="19"/>
      <c r="G23" s="69">
        <f>Sheet1!G13*Sheet1!B13</f>
        <v>39.6</v>
      </c>
      <c r="H23" s="69">
        <f>Sheet1!H13*Sheet1!B13</f>
        <v>11.4</v>
      </c>
      <c r="I23" s="70">
        <f t="shared" si="0"/>
        <v>51</v>
      </c>
      <c r="J23" s="71">
        <f>Sheet1!J13*Sheet1!$B13</f>
        <v>0</v>
      </c>
      <c r="K23" s="71">
        <f>Sheet1!K13*Sheet1!$B13</f>
        <v>1.5</v>
      </c>
      <c r="L23" s="71">
        <f>Sheet1!L13*Sheet1!$B13</f>
        <v>0</v>
      </c>
      <c r="M23" s="70">
        <f t="shared" si="1"/>
        <v>1.5</v>
      </c>
      <c r="N23" s="72">
        <f>Sheet1!N13*Sheet1!B13</f>
        <v>0</v>
      </c>
      <c r="O23" s="73">
        <f t="shared" si="2"/>
        <v>52.5</v>
      </c>
      <c r="P23" s="71">
        <f>Sheet1!P13*Sheet1!B13</f>
        <v>0.3</v>
      </c>
      <c r="Q23" s="70">
        <f t="shared" si="3"/>
        <v>0.3</v>
      </c>
      <c r="R23" s="74">
        <f>Sheet1!R13*Sheet1!B13</f>
        <v>1.2</v>
      </c>
      <c r="S23" s="5"/>
      <c r="T23" s="69">
        <f t="shared" si="6"/>
        <v>54</v>
      </c>
      <c r="U23" s="5"/>
      <c r="V23" s="5"/>
      <c r="W23" s="5"/>
      <c r="X23" s="69">
        <f t="shared" si="4"/>
        <v>10.8</v>
      </c>
      <c r="Y23" s="123">
        <f t="shared" si="5"/>
        <v>64.8</v>
      </c>
    </row>
    <row r="24" spans="1:25" ht="12" customHeight="1">
      <c r="A24" s="16">
        <v>46</v>
      </c>
      <c r="B24" s="5">
        <v>12</v>
      </c>
      <c r="C24" s="5"/>
      <c r="D24" s="69">
        <f>Sheet1!B14*Sheet1!D14</f>
        <v>26.759999999999998</v>
      </c>
      <c r="E24" s="29">
        <f>Sheet1!C14*Sheet1!D14</f>
        <v>0</v>
      </c>
      <c r="F24" s="19"/>
      <c r="G24" s="69">
        <f>Sheet1!G14*Sheet1!B14</f>
        <v>21.72</v>
      </c>
      <c r="H24" s="69">
        <f>Sheet1!H14*Sheet1!B14</f>
        <v>3.7199999999999998</v>
      </c>
      <c r="I24" s="70">
        <f t="shared" si="0"/>
        <v>25.439999999999998</v>
      </c>
      <c r="J24" s="71">
        <f>Sheet1!J14*Sheet1!$B14</f>
        <v>0</v>
      </c>
      <c r="K24" s="71">
        <f>Sheet1!K14*Sheet1!$B14</f>
        <v>0</v>
      </c>
      <c r="L24" s="71">
        <f>Sheet1!L14*Sheet1!$B14</f>
        <v>0</v>
      </c>
      <c r="M24" s="70">
        <f t="shared" si="1"/>
        <v>0</v>
      </c>
      <c r="N24" s="72">
        <f>Sheet1!N14*Sheet1!B14</f>
        <v>0</v>
      </c>
      <c r="O24" s="73">
        <f t="shared" si="2"/>
        <v>25.439999999999998</v>
      </c>
      <c r="P24" s="71">
        <f>Sheet1!P14*Sheet1!B14</f>
        <v>0.72</v>
      </c>
      <c r="Q24" s="70">
        <f t="shared" si="3"/>
        <v>0.72</v>
      </c>
      <c r="R24" s="74">
        <f>Sheet1!R14*Sheet1!B14</f>
        <v>0.6000000000000001</v>
      </c>
      <c r="S24" s="5"/>
      <c r="T24" s="69">
        <f t="shared" si="6"/>
        <v>26.759999999999998</v>
      </c>
      <c r="U24" s="5"/>
      <c r="V24" s="5"/>
      <c r="W24" s="5"/>
      <c r="X24" s="69">
        <f t="shared" si="4"/>
        <v>5.352</v>
      </c>
      <c r="Y24" s="123">
        <f t="shared" si="5"/>
        <v>32.111999999999995</v>
      </c>
    </row>
    <row r="25" spans="1:25" ht="12" customHeight="1">
      <c r="A25" s="16">
        <v>50</v>
      </c>
      <c r="B25" s="5">
        <v>8</v>
      </c>
      <c r="C25" s="5"/>
      <c r="D25" s="69">
        <f>Sheet1!B15*Sheet1!D15</f>
        <v>21.6</v>
      </c>
      <c r="E25" s="29">
        <f>Sheet1!C15*Sheet1!D15</f>
        <v>0</v>
      </c>
      <c r="F25" s="19"/>
      <c r="G25" s="69">
        <f>Sheet1!G15*Sheet1!B15</f>
        <v>18.64</v>
      </c>
      <c r="H25" s="69">
        <f>Sheet1!H15*Sheet1!B15</f>
        <v>2.16</v>
      </c>
      <c r="I25" s="70">
        <f t="shared" si="0"/>
        <v>20.8</v>
      </c>
      <c r="J25" s="71">
        <f>Sheet1!J15*Sheet1!$B15</f>
        <v>0</v>
      </c>
      <c r="K25" s="71">
        <f>Sheet1!K15*Sheet1!$B15</f>
        <v>0</v>
      </c>
      <c r="L25" s="71">
        <f>Sheet1!L15*Sheet1!$B15</f>
        <v>0</v>
      </c>
      <c r="M25" s="70">
        <f t="shared" si="1"/>
        <v>0</v>
      </c>
      <c r="N25" s="72">
        <f>Sheet1!N15*Sheet1!B15</f>
        <v>0</v>
      </c>
      <c r="O25" s="73">
        <f t="shared" si="2"/>
        <v>20.8</v>
      </c>
      <c r="P25" s="71">
        <f>Sheet1!P15*Sheet1!B15</f>
        <v>0.32</v>
      </c>
      <c r="Q25" s="70">
        <f t="shared" si="3"/>
        <v>0.32</v>
      </c>
      <c r="R25" s="74">
        <f>Sheet1!R15*Sheet1!B15</f>
        <v>0.48</v>
      </c>
      <c r="S25" s="5"/>
      <c r="T25" s="69">
        <f t="shared" si="6"/>
        <v>21.6</v>
      </c>
      <c r="U25" s="5"/>
      <c r="V25" s="5"/>
      <c r="W25" s="5"/>
      <c r="X25" s="69">
        <f t="shared" si="4"/>
        <v>4.32</v>
      </c>
      <c r="Y25" s="123">
        <f t="shared" si="5"/>
        <v>25.92</v>
      </c>
    </row>
    <row r="26" spans="1:25" ht="12" customHeight="1">
      <c r="A26" s="16">
        <v>54</v>
      </c>
      <c r="B26" s="5">
        <v>3</v>
      </c>
      <c r="C26" s="5"/>
      <c r="D26" s="69">
        <f>Sheet1!B16*Sheet1!D16</f>
        <v>9.600000000000001</v>
      </c>
      <c r="E26" s="29">
        <f>Sheet1!C16*Sheet1!D16</f>
        <v>0</v>
      </c>
      <c r="F26" s="19"/>
      <c r="G26" s="69">
        <f>Sheet1!G16*Sheet1!B16</f>
        <v>8.28</v>
      </c>
      <c r="H26" s="69">
        <f>Sheet1!H16*Sheet1!B16</f>
        <v>0.9299999999999999</v>
      </c>
      <c r="I26" s="70">
        <f t="shared" si="0"/>
        <v>9.209999999999999</v>
      </c>
      <c r="J26" s="71">
        <f>Sheet1!J16*Sheet1!$B16</f>
        <v>0</v>
      </c>
      <c r="K26" s="71">
        <f>Sheet1!K16*Sheet1!$B16</f>
        <v>0</v>
      </c>
      <c r="L26" s="71">
        <f>Sheet1!L16*Sheet1!$B16</f>
        <v>0</v>
      </c>
      <c r="M26" s="70">
        <f t="shared" si="1"/>
        <v>0</v>
      </c>
      <c r="N26" s="72">
        <f>Sheet1!N16*Sheet1!B16</f>
        <v>0</v>
      </c>
      <c r="O26" s="73">
        <f t="shared" si="2"/>
        <v>9.209999999999999</v>
      </c>
      <c r="P26" s="71">
        <f>Sheet1!P16*Sheet1!B16</f>
        <v>0.15000000000000002</v>
      </c>
      <c r="Q26" s="70">
        <f t="shared" si="3"/>
        <v>0.15000000000000002</v>
      </c>
      <c r="R26" s="74">
        <f>Sheet1!R16*Sheet1!B16</f>
        <v>0.24</v>
      </c>
      <c r="S26" s="5"/>
      <c r="T26" s="69">
        <f t="shared" si="6"/>
        <v>9.6</v>
      </c>
      <c r="U26" s="5"/>
      <c r="V26" s="5"/>
      <c r="W26" s="5"/>
      <c r="X26" s="69">
        <f t="shared" si="4"/>
        <v>1.92</v>
      </c>
      <c r="Y26" s="123">
        <f t="shared" si="5"/>
        <v>11.52</v>
      </c>
    </row>
    <row r="27" spans="1:25" ht="12" customHeight="1">
      <c r="A27" s="16">
        <v>58</v>
      </c>
      <c r="B27" s="5">
        <v>1</v>
      </c>
      <c r="C27" s="5"/>
      <c r="D27" s="69">
        <f>Sheet1!B17*Sheet1!D17</f>
        <v>3.78</v>
      </c>
      <c r="E27" s="29">
        <f>Sheet1!C17*Sheet1!D17</f>
        <v>0</v>
      </c>
      <c r="F27" s="19"/>
      <c r="G27" s="69">
        <f>Sheet1!G17*Sheet1!B17</f>
        <v>3.4</v>
      </c>
      <c r="H27" s="69">
        <f>Sheet1!H17*Sheet1!B17</f>
        <v>0.23</v>
      </c>
      <c r="I27" s="70">
        <f>SUM(G27,H27)</f>
        <v>3.63</v>
      </c>
      <c r="J27" s="71">
        <f>Sheet1!J17*Sheet1!$B17</f>
        <v>0</v>
      </c>
      <c r="K27" s="71">
        <f>Sheet1!K17*Sheet1!$B17</f>
        <v>0</v>
      </c>
      <c r="L27" s="71">
        <f>Sheet1!L17*Sheet1!$B17</f>
        <v>0</v>
      </c>
      <c r="M27" s="70">
        <f t="shared" si="1"/>
        <v>0</v>
      </c>
      <c r="N27" s="72">
        <f>Sheet1!N17*Sheet1!B17</f>
        <v>0</v>
      </c>
      <c r="O27" s="73">
        <f t="shared" si="2"/>
        <v>3.63</v>
      </c>
      <c r="P27" s="71">
        <f>Sheet1!P17*Sheet1!B17</f>
        <v>0.05</v>
      </c>
      <c r="Q27" s="70">
        <f t="shared" si="3"/>
        <v>0.05</v>
      </c>
      <c r="R27" s="74">
        <f>Sheet1!R17*Sheet1!B17</f>
        <v>0.1</v>
      </c>
      <c r="S27" s="5"/>
      <c r="T27" s="69">
        <f t="shared" si="6"/>
        <v>3.78</v>
      </c>
      <c r="U27" s="5"/>
      <c r="V27" s="5"/>
      <c r="W27" s="5"/>
      <c r="X27" s="69">
        <f t="shared" si="4"/>
        <v>0.756</v>
      </c>
      <c r="Y27" s="123">
        <f t="shared" si="5"/>
        <v>4.536</v>
      </c>
    </row>
    <row r="28" spans="1:25" ht="12" customHeight="1">
      <c r="A28" s="1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" customHeight="1">
      <c r="A29" s="16"/>
      <c r="B29" s="5"/>
      <c r="C29" s="5"/>
      <c r="D29" s="5"/>
      <c r="E29" s="29"/>
      <c r="F29" s="19"/>
      <c r="G29" s="5"/>
      <c r="H29" s="5"/>
      <c r="I29" s="20"/>
      <c r="J29" s="19"/>
      <c r="K29" s="5"/>
      <c r="L29" s="5"/>
      <c r="M29" s="20"/>
      <c r="N29" s="31"/>
      <c r="O29" s="33"/>
      <c r="P29" s="19"/>
      <c r="Q29" s="20"/>
      <c r="R29" s="27"/>
      <c r="S29" s="5"/>
      <c r="T29" s="5"/>
      <c r="U29" s="5"/>
      <c r="V29" s="5"/>
      <c r="W29" s="5"/>
      <c r="X29" s="5"/>
      <c r="Y29" s="20"/>
    </row>
    <row r="30" spans="1:25" ht="12" customHeight="1">
      <c r="A30" s="16"/>
      <c r="B30" s="5"/>
      <c r="C30" s="5"/>
      <c r="D30" s="5"/>
      <c r="E30" s="29"/>
      <c r="F30" s="19"/>
      <c r="G30" s="5"/>
      <c r="H30" s="5"/>
      <c r="I30" s="20"/>
      <c r="J30" s="19"/>
      <c r="K30" s="5"/>
      <c r="L30" s="5"/>
      <c r="M30" s="20"/>
      <c r="N30" s="31"/>
      <c r="O30" s="33"/>
      <c r="P30" s="19"/>
      <c r="Q30" s="20"/>
      <c r="R30" s="27"/>
      <c r="S30" s="5"/>
      <c r="T30" s="5"/>
      <c r="U30" s="5"/>
      <c r="V30" s="5"/>
      <c r="W30" s="5"/>
      <c r="X30" s="5"/>
      <c r="Y30" s="20"/>
    </row>
    <row r="31" spans="1:25" ht="12" customHeight="1">
      <c r="A31" s="16"/>
      <c r="B31" s="5"/>
      <c r="C31" s="5"/>
      <c r="D31" s="5"/>
      <c r="E31" s="29"/>
      <c r="F31" s="19"/>
      <c r="G31" s="5"/>
      <c r="H31" s="5"/>
      <c r="I31" s="20"/>
      <c r="J31" s="19"/>
      <c r="K31" s="5"/>
      <c r="L31" s="5"/>
      <c r="M31" s="20"/>
      <c r="N31" s="31"/>
      <c r="O31" s="33"/>
      <c r="P31" s="19"/>
      <c r="Q31" s="20"/>
      <c r="R31" s="27"/>
      <c r="S31" s="5"/>
      <c r="T31" s="5"/>
      <c r="U31" s="5"/>
      <c r="V31" s="5"/>
      <c r="W31" s="5"/>
      <c r="X31" s="5"/>
      <c r="Y31" s="20"/>
    </row>
    <row r="32" spans="1:25" ht="12" customHeight="1">
      <c r="A32" s="19"/>
      <c r="B32" s="5"/>
      <c r="C32" s="5"/>
      <c r="D32" s="5"/>
      <c r="E32" s="29"/>
      <c r="F32" s="19"/>
      <c r="G32" s="5"/>
      <c r="H32" s="5"/>
      <c r="I32" s="20"/>
      <c r="J32" s="19"/>
      <c r="K32" s="5"/>
      <c r="L32" s="5"/>
      <c r="M32" s="20"/>
      <c r="N32" s="31"/>
      <c r="O32" s="33"/>
      <c r="P32" s="19"/>
      <c r="Q32" s="20"/>
      <c r="R32" s="27"/>
      <c r="S32" s="5"/>
      <c r="T32" s="5"/>
      <c r="U32" s="5"/>
      <c r="V32" s="5"/>
      <c r="W32" s="5"/>
      <c r="X32" s="67"/>
      <c r="Y32" s="68"/>
    </row>
    <row r="33" spans="1:25" ht="12" customHeight="1">
      <c r="A33" s="19"/>
      <c r="B33" s="5"/>
      <c r="C33" s="5"/>
      <c r="D33" s="69">
        <f>D34+E34</f>
        <v>550.118</v>
      </c>
      <c r="E33" s="29"/>
      <c r="F33" s="19"/>
      <c r="G33" s="5"/>
      <c r="H33" s="5"/>
      <c r="I33" s="20"/>
      <c r="J33" s="19"/>
      <c r="K33" s="5"/>
      <c r="L33" s="5"/>
      <c r="M33" s="20"/>
      <c r="N33" s="31"/>
      <c r="O33" s="33"/>
      <c r="P33" s="19"/>
      <c r="Q33" s="20"/>
      <c r="R33" s="27"/>
      <c r="S33" s="5"/>
      <c r="U33" s="5"/>
      <c r="V33" s="5"/>
      <c r="W33" s="5"/>
      <c r="X33" s="67"/>
      <c r="Y33" s="68"/>
    </row>
    <row r="34" spans="1:25" ht="12" customHeight="1" thickBot="1">
      <c r="A34" s="21"/>
      <c r="B34" s="77">
        <f>SUM(B15:B27)</f>
        <v>566</v>
      </c>
      <c r="C34" s="77">
        <f>SUM(C15:C27)</f>
        <v>19</v>
      </c>
      <c r="D34" s="76">
        <f aca="true" t="shared" si="7" ref="D34:Y34">SUM(D15:D27)</f>
        <v>545.1080000000001</v>
      </c>
      <c r="E34" s="76">
        <f t="shared" si="7"/>
        <v>5.010000000000001</v>
      </c>
      <c r="F34" s="76">
        <f t="shared" si="7"/>
        <v>0</v>
      </c>
      <c r="G34" s="76">
        <f t="shared" si="7"/>
        <v>220.94</v>
      </c>
      <c r="H34" s="76">
        <f t="shared" si="7"/>
        <v>258.71000000000004</v>
      </c>
      <c r="I34" s="76">
        <f t="shared" si="7"/>
        <v>479.65000000000003</v>
      </c>
      <c r="J34" s="76">
        <f t="shared" si="7"/>
        <v>8.47</v>
      </c>
      <c r="K34" s="76">
        <f t="shared" si="7"/>
        <v>31.374</v>
      </c>
      <c r="L34" s="76">
        <f t="shared" si="7"/>
        <v>4.344</v>
      </c>
      <c r="M34" s="76">
        <f t="shared" si="7"/>
        <v>44.188</v>
      </c>
      <c r="N34" s="76">
        <f t="shared" si="7"/>
        <v>0.8140000000000001</v>
      </c>
      <c r="O34" s="76">
        <f t="shared" si="7"/>
        <v>524.652</v>
      </c>
      <c r="P34" s="76">
        <f t="shared" si="7"/>
        <v>9.942000000000004</v>
      </c>
      <c r="Q34" s="76">
        <f t="shared" si="7"/>
        <v>14.952000000000002</v>
      </c>
      <c r="R34" s="76">
        <f t="shared" si="7"/>
        <v>10.514</v>
      </c>
      <c r="S34" s="76">
        <f t="shared" si="7"/>
        <v>0</v>
      </c>
      <c r="T34" s="76">
        <f t="shared" si="7"/>
        <v>550.118</v>
      </c>
      <c r="U34" s="76">
        <f>SUM(U15:U27)</f>
        <v>0</v>
      </c>
      <c r="V34" s="76">
        <f t="shared" si="7"/>
        <v>0</v>
      </c>
      <c r="W34" s="76">
        <f t="shared" si="7"/>
        <v>0</v>
      </c>
      <c r="X34" s="76">
        <f>SUM(X15:X27)</f>
        <v>110.0236</v>
      </c>
      <c r="Y34" s="76">
        <f t="shared" si="7"/>
        <v>660.1415999999998</v>
      </c>
    </row>
    <row r="35" spans="1:25" ht="12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14"/>
      <c r="P35" s="114"/>
      <c r="Q35" s="114"/>
      <c r="R35" s="114"/>
      <c r="S35" s="115"/>
      <c r="T35" s="5"/>
      <c r="U35" s="22"/>
      <c r="V35" s="22"/>
      <c r="W35" s="22"/>
      <c r="X35" s="22"/>
      <c r="Y35" s="22"/>
    </row>
    <row r="36" spans="1:25" ht="23.25" customHeight="1">
      <c r="A36" s="79" t="s">
        <v>62</v>
      </c>
      <c r="B36" s="80"/>
      <c r="C36" s="80"/>
      <c r="D36" s="80"/>
      <c r="E36" s="80"/>
      <c r="F36" s="80"/>
      <c r="G36" s="80"/>
      <c r="H36" s="80"/>
      <c r="I36" s="6"/>
      <c r="J36" s="78" t="s">
        <v>59</v>
      </c>
      <c r="K36" s="78"/>
      <c r="L36" s="78"/>
      <c r="M36" s="78"/>
      <c r="N36" s="78"/>
      <c r="O36" s="78"/>
      <c r="P36" s="78"/>
      <c r="Q36" s="102" t="s">
        <v>32</v>
      </c>
      <c r="R36" s="102"/>
      <c r="S36" s="102"/>
      <c r="T36" s="102"/>
      <c r="U36" s="102"/>
      <c r="V36" s="102"/>
      <c r="W36" s="102"/>
      <c r="X36" s="102"/>
      <c r="Y36" s="102"/>
    </row>
    <row r="37" spans="1:25" ht="15.75" customHeight="1">
      <c r="A37" s="81" t="s">
        <v>33</v>
      </c>
      <c r="B37" s="83" t="s">
        <v>34</v>
      </c>
      <c r="C37" s="81" t="s">
        <v>35</v>
      </c>
      <c r="D37" s="81" t="s">
        <v>36</v>
      </c>
      <c r="E37" s="81" t="s">
        <v>48</v>
      </c>
      <c r="F37" s="96" t="s">
        <v>58</v>
      </c>
      <c r="G37" s="97"/>
      <c r="H37" s="98"/>
      <c r="I37" s="6"/>
      <c r="Q37" s="101" t="s">
        <v>60</v>
      </c>
      <c r="R37" s="85" t="s">
        <v>67</v>
      </c>
      <c r="S37" s="85" t="s">
        <v>37</v>
      </c>
      <c r="T37" s="85" t="s">
        <v>38</v>
      </c>
      <c r="U37" s="85" t="s">
        <v>39</v>
      </c>
      <c r="V37" s="85" t="s">
        <v>40</v>
      </c>
      <c r="W37" s="85" t="s">
        <v>41</v>
      </c>
      <c r="X37" s="85" t="s">
        <v>42</v>
      </c>
      <c r="Y37" s="85" t="s">
        <v>25</v>
      </c>
    </row>
    <row r="38" spans="1:25" ht="31.5" customHeight="1">
      <c r="A38" s="82"/>
      <c r="B38" s="84"/>
      <c r="C38" s="82"/>
      <c r="D38" s="82"/>
      <c r="E38" s="82"/>
      <c r="F38" s="3" t="s">
        <v>43</v>
      </c>
      <c r="G38" s="3" t="s">
        <v>44</v>
      </c>
      <c r="H38" s="4" t="s">
        <v>49</v>
      </c>
      <c r="I38" s="6"/>
      <c r="J38" s="99" t="s">
        <v>63</v>
      </c>
      <c r="K38" s="99"/>
      <c r="L38" s="99"/>
      <c r="M38" s="99"/>
      <c r="N38" s="99"/>
      <c r="O38" s="99"/>
      <c r="P38" s="100"/>
      <c r="Q38" s="101"/>
      <c r="R38" s="85"/>
      <c r="S38" s="85"/>
      <c r="T38" s="85"/>
      <c r="U38" s="85"/>
      <c r="V38" s="85"/>
      <c r="W38" s="85"/>
      <c r="X38" s="85"/>
      <c r="Y38" s="85"/>
    </row>
    <row r="39" spans="1:25" ht="19.5" customHeight="1">
      <c r="A39" s="5"/>
      <c r="B39" s="5"/>
      <c r="C39" s="5"/>
      <c r="D39" s="5"/>
      <c r="E39" s="5"/>
      <c r="F39" s="5"/>
      <c r="G39" s="5"/>
      <c r="H39" s="5"/>
      <c r="I39" s="6"/>
      <c r="J39" s="23" t="s">
        <v>45</v>
      </c>
      <c r="K39" s="22"/>
      <c r="L39" s="22"/>
      <c r="M39" s="6"/>
      <c r="N39" s="6"/>
      <c r="O39" s="6"/>
      <c r="P39" s="6"/>
      <c r="Q39" s="5"/>
      <c r="R39" s="5"/>
      <c r="S39" s="5"/>
      <c r="T39" s="5"/>
      <c r="U39" s="5"/>
      <c r="V39" s="5"/>
      <c r="W39" s="5"/>
      <c r="X39" s="5"/>
      <c r="Y39" s="5"/>
    </row>
  </sheetData>
  <sheetProtection/>
  <mergeCells count="41">
    <mergeCell ref="O35:S35"/>
    <mergeCell ref="W12:W13"/>
    <mergeCell ref="X12:X13"/>
    <mergeCell ref="Y11:Y13"/>
    <mergeCell ref="S11:S13"/>
    <mergeCell ref="T11:T13"/>
    <mergeCell ref="U12:U13"/>
    <mergeCell ref="V12:V13"/>
    <mergeCell ref="Q36:Y36"/>
    <mergeCell ref="F12:I12"/>
    <mergeCell ref="J12:M12"/>
    <mergeCell ref="A11:A13"/>
    <mergeCell ref="B12:B13"/>
    <mergeCell ref="C12:C13"/>
    <mergeCell ref="D12:D13"/>
    <mergeCell ref="E12:E13"/>
    <mergeCell ref="N12:N13"/>
    <mergeCell ref="O12:O13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U11:X11"/>
    <mergeCell ref="F11:Q11"/>
    <mergeCell ref="P12:P13"/>
    <mergeCell ref="Q12:Q13"/>
    <mergeCell ref="R11:R13"/>
    <mergeCell ref="F37:H37"/>
    <mergeCell ref="J38:P38"/>
    <mergeCell ref="J36:P36"/>
    <mergeCell ref="A36:H36"/>
    <mergeCell ref="A37:A38"/>
    <mergeCell ref="B37:B38"/>
    <mergeCell ref="C37:C38"/>
    <mergeCell ref="D37:D38"/>
    <mergeCell ref="E37:E38"/>
  </mergeCells>
  <printOptions/>
  <pageMargins left="0.33" right="0.63" top="0.35" bottom="0.4" header="0.45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R2">
      <selection activeCell="R18" sqref="R18"/>
    </sheetView>
  </sheetViews>
  <sheetFormatPr defaultColWidth="9.00390625" defaultRowHeight="12.75"/>
  <sheetData>
    <row r="1" spans="1:25" ht="108">
      <c r="A1" s="48" t="s">
        <v>12</v>
      </c>
      <c r="B1" s="63" t="s">
        <v>8</v>
      </c>
      <c r="C1" s="64"/>
      <c r="D1" s="65" t="s">
        <v>9</v>
      </c>
      <c r="E1" s="66"/>
      <c r="F1" s="58" t="s">
        <v>10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9"/>
      <c r="R1" s="60" t="s">
        <v>25</v>
      </c>
      <c r="S1" s="42" t="s">
        <v>26</v>
      </c>
      <c r="T1" s="42" t="s">
        <v>27</v>
      </c>
      <c r="U1" s="55" t="s">
        <v>11</v>
      </c>
      <c r="V1" s="56"/>
      <c r="W1" s="56"/>
      <c r="X1" s="57"/>
      <c r="Y1" s="39" t="s">
        <v>31</v>
      </c>
    </row>
    <row r="2" spans="1:25" ht="77.25">
      <c r="A2" s="49"/>
      <c r="B2" s="37" t="s">
        <v>13</v>
      </c>
      <c r="C2" s="37" t="s">
        <v>14</v>
      </c>
      <c r="D2" s="37" t="s">
        <v>13</v>
      </c>
      <c r="E2" s="51" t="s">
        <v>14</v>
      </c>
      <c r="F2" s="44" t="s">
        <v>64</v>
      </c>
      <c r="G2" s="45"/>
      <c r="H2" s="45"/>
      <c r="I2" s="46"/>
      <c r="J2" s="47" t="s">
        <v>65</v>
      </c>
      <c r="K2" s="45"/>
      <c r="L2" s="45"/>
      <c r="M2" s="46"/>
      <c r="N2" s="53" t="s">
        <v>21</v>
      </c>
      <c r="O2" s="53" t="s">
        <v>22</v>
      </c>
      <c r="P2" s="53" t="s">
        <v>23</v>
      </c>
      <c r="Q2" s="53" t="s">
        <v>24</v>
      </c>
      <c r="R2" s="61"/>
      <c r="S2" s="43"/>
      <c r="T2" s="43"/>
      <c r="U2" s="35" t="s">
        <v>53</v>
      </c>
      <c r="V2" s="35" t="s">
        <v>28</v>
      </c>
      <c r="W2" s="35" t="s">
        <v>29</v>
      </c>
      <c r="X2" s="37" t="s">
        <v>30</v>
      </c>
      <c r="Y2" s="40"/>
    </row>
    <row r="3" spans="1:25" ht="18.75">
      <c r="A3" s="50"/>
      <c r="B3" s="38"/>
      <c r="C3" s="38"/>
      <c r="D3" s="38"/>
      <c r="E3" s="52"/>
      <c r="F3" s="15" t="s">
        <v>15</v>
      </c>
      <c r="G3" s="13" t="s">
        <v>16</v>
      </c>
      <c r="H3" s="13" t="s">
        <v>17</v>
      </c>
      <c r="I3" s="14" t="s">
        <v>18</v>
      </c>
      <c r="J3" s="15" t="s">
        <v>66</v>
      </c>
      <c r="K3" s="13" t="s">
        <v>19</v>
      </c>
      <c r="L3" s="13" t="s">
        <v>20</v>
      </c>
      <c r="M3" s="14" t="s">
        <v>18</v>
      </c>
      <c r="N3" s="54"/>
      <c r="O3" s="54"/>
      <c r="P3" s="54"/>
      <c r="Q3" s="54"/>
      <c r="R3" s="62"/>
      <c r="S3" s="38"/>
      <c r="T3" s="38"/>
      <c r="U3" s="36"/>
      <c r="V3" s="36"/>
      <c r="W3" s="36"/>
      <c r="X3" s="38"/>
      <c r="Y3" s="41"/>
    </row>
    <row r="4" spans="1:25" ht="12.75">
      <c r="A4" s="16">
        <v>1</v>
      </c>
      <c r="B4" s="17">
        <v>2</v>
      </c>
      <c r="C4" s="17">
        <v>3</v>
      </c>
      <c r="D4" s="17">
        <v>4</v>
      </c>
      <c r="E4" s="28">
        <v>5</v>
      </c>
      <c r="F4" s="16">
        <v>6</v>
      </c>
      <c r="G4" s="17">
        <v>7</v>
      </c>
      <c r="H4" s="17">
        <v>8</v>
      </c>
      <c r="I4" s="18">
        <v>9</v>
      </c>
      <c r="J4" s="16">
        <v>10</v>
      </c>
      <c r="K4" s="17">
        <v>11</v>
      </c>
      <c r="L4" s="17">
        <v>12</v>
      </c>
      <c r="M4" s="18">
        <v>13</v>
      </c>
      <c r="N4" s="30">
        <v>14</v>
      </c>
      <c r="O4" s="32">
        <v>15</v>
      </c>
      <c r="P4" s="16">
        <v>16</v>
      </c>
      <c r="Q4" s="18">
        <v>17</v>
      </c>
      <c r="R4" s="26">
        <v>18</v>
      </c>
      <c r="S4" s="17">
        <v>19</v>
      </c>
      <c r="T4" s="17">
        <v>20</v>
      </c>
      <c r="U4" s="17">
        <v>21</v>
      </c>
      <c r="V4" s="17">
        <v>22</v>
      </c>
      <c r="W4" s="17">
        <v>23</v>
      </c>
      <c r="X4" s="17">
        <v>24</v>
      </c>
      <c r="Y4" s="18">
        <v>25</v>
      </c>
    </row>
    <row r="5" spans="1:25" ht="12.75">
      <c r="A5" s="16">
        <v>10</v>
      </c>
      <c r="B5" s="5">
        <v>4</v>
      </c>
      <c r="C5" s="5">
        <v>5</v>
      </c>
      <c r="D5" s="5">
        <v>0.052</v>
      </c>
      <c r="E5" s="75">
        <v>0.003</v>
      </c>
      <c r="F5" s="71"/>
      <c r="G5" s="69"/>
      <c r="H5" s="69"/>
      <c r="I5" s="70"/>
      <c r="J5" s="71"/>
      <c r="K5" s="69"/>
      <c r="L5" s="69">
        <v>0.036</v>
      </c>
      <c r="M5" s="70"/>
      <c r="N5" s="72">
        <v>0.014</v>
      </c>
      <c r="O5" s="73"/>
      <c r="P5" s="75"/>
      <c r="Q5" s="70"/>
      <c r="R5" s="74">
        <v>0.002</v>
      </c>
      <c r="S5" s="5"/>
      <c r="T5" s="5"/>
      <c r="U5" s="5"/>
      <c r="V5" s="5"/>
      <c r="W5" s="5"/>
      <c r="X5" s="5"/>
      <c r="Y5" s="20"/>
    </row>
    <row r="6" spans="1:25" ht="12.75">
      <c r="A6" s="16">
        <v>14</v>
      </c>
      <c r="B6" s="5">
        <v>12</v>
      </c>
      <c r="C6" s="5">
        <v>4</v>
      </c>
      <c r="D6" s="5">
        <v>0.125</v>
      </c>
      <c r="E6" s="75">
        <v>0.003</v>
      </c>
      <c r="F6" s="71"/>
      <c r="G6" s="69"/>
      <c r="H6" s="69"/>
      <c r="I6" s="70"/>
      <c r="J6" s="71"/>
      <c r="K6" s="69">
        <v>0.062</v>
      </c>
      <c r="L6" s="69">
        <v>0.05</v>
      </c>
      <c r="M6" s="70"/>
      <c r="N6" s="72">
        <v>0.009</v>
      </c>
      <c r="O6" s="73"/>
      <c r="P6" s="75">
        <v>0.001</v>
      </c>
      <c r="Q6" s="70"/>
      <c r="R6" s="74">
        <v>0.003</v>
      </c>
      <c r="S6" s="5"/>
      <c r="T6" s="5"/>
      <c r="U6" s="5"/>
      <c r="V6" s="5"/>
      <c r="W6" s="5"/>
      <c r="X6" s="5"/>
      <c r="Y6" s="20"/>
    </row>
    <row r="7" spans="1:25" ht="12.75">
      <c r="A7" s="16">
        <v>18</v>
      </c>
      <c r="B7" s="5">
        <v>28</v>
      </c>
      <c r="C7" s="5">
        <v>3</v>
      </c>
      <c r="D7" s="5">
        <v>0.23</v>
      </c>
      <c r="E7" s="75">
        <v>0.01</v>
      </c>
      <c r="F7" s="71"/>
      <c r="G7" s="69"/>
      <c r="H7" s="69"/>
      <c r="I7" s="70"/>
      <c r="J7" s="71">
        <v>0.14</v>
      </c>
      <c r="K7" s="69">
        <v>0.05</v>
      </c>
      <c r="L7" s="69">
        <v>0.02</v>
      </c>
      <c r="M7" s="70"/>
      <c r="N7" s="72"/>
      <c r="O7" s="73"/>
      <c r="P7" s="75">
        <v>0.01</v>
      </c>
      <c r="Q7" s="70"/>
      <c r="R7" s="74">
        <v>0.01</v>
      </c>
      <c r="S7" s="5"/>
      <c r="T7" s="5"/>
      <c r="U7" s="5"/>
      <c r="V7" s="5"/>
      <c r="W7" s="5"/>
      <c r="X7" s="5"/>
      <c r="Y7" s="20"/>
    </row>
    <row r="8" spans="1:25" ht="12.75">
      <c r="A8" s="16">
        <v>22</v>
      </c>
      <c r="B8" s="5">
        <v>65</v>
      </c>
      <c r="C8" s="5">
        <v>4</v>
      </c>
      <c r="D8" s="5">
        <v>0.39</v>
      </c>
      <c r="E8" s="75">
        <v>0.02</v>
      </c>
      <c r="F8" s="71"/>
      <c r="G8" s="69"/>
      <c r="H8" s="69">
        <v>0.23</v>
      </c>
      <c r="I8" s="70"/>
      <c r="J8" s="71">
        <v>0.07</v>
      </c>
      <c r="K8" s="69">
        <v>0.04</v>
      </c>
      <c r="L8" s="69">
        <v>0.02</v>
      </c>
      <c r="M8" s="70"/>
      <c r="N8" s="72">
        <v>0.01</v>
      </c>
      <c r="O8" s="73"/>
      <c r="P8" s="75">
        <v>0.01</v>
      </c>
      <c r="Q8" s="70"/>
      <c r="R8" s="74">
        <v>0.01</v>
      </c>
      <c r="S8" s="5"/>
      <c r="T8" s="5"/>
      <c r="U8" s="5"/>
      <c r="V8" s="5"/>
      <c r="W8" s="5"/>
      <c r="X8" s="5"/>
      <c r="Y8" s="20"/>
    </row>
    <row r="9" spans="1:25" ht="12.75">
      <c r="A9" s="16">
        <v>26</v>
      </c>
      <c r="B9" s="5">
        <v>87</v>
      </c>
      <c r="C9" s="5">
        <v>2</v>
      </c>
      <c r="D9" s="5">
        <v>0.59</v>
      </c>
      <c r="E9" s="75">
        <v>0.02</v>
      </c>
      <c r="F9" s="71"/>
      <c r="G9" s="69"/>
      <c r="H9" s="69">
        <v>0.46</v>
      </c>
      <c r="I9" s="70"/>
      <c r="J9" s="71"/>
      <c r="K9" s="69">
        <v>0.09</v>
      </c>
      <c r="L9" s="69">
        <v>0.02</v>
      </c>
      <c r="M9" s="70"/>
      <c r="N9" s="72"/>
      <c r="O9" s="73"/>
      <c r="P9" s="75">
        <v>0.01</v>
      </c>
      <c r="Q9" s="70"/>
      <c r="R9" s="74">
        <v>0.01</v>
      </c>
      <c r="S9" s="5"/>
      <c r="T9" s="5"/>
      <c r="U9" s="5"/>
      <c r="V9" s="5"/>
      <c r="W9" s="5"/>
      <c r="X9" s="5"/>
      <c r="Y9" s="20"/>
    </row>
    <row r="10" spans="1:25" ht="12.75" customHeight="1">
      <c r="A10" s="16">
        <v>30</v>
      </c>
      <c r="B10" s="5">
        <v>102</v>
      </c>
      <c r="C10" s="5">
        <v>1</v>
      </c>
      <c r="D10" s="5">
        <v>0.82</v>
      </c>
      <c r="E10" s="75">
        <v>0.02</v>
      </c>
      <c r="F10" s="71"/>
      <c r="G10" s="69"/>
      <c r="H10" s="69">
        <v>0.73</v>
      </c>
      <c r="I10" s="70"/>
      <c r="J10" s="71"/>
      <c r="K10" s="69">
        <v>0.05</v>
      </c>
      <c r="L10" s="69"/>
      <c r="M10" s="70"/>
      <c r="N10" s="72"/>
      <c r="O10" s="73"/>
      <c r="P10" s="75">
        <v>0.03</v>
      </c>
      <c r="Q10" s="70"/>
      <c r="R10" s="74">
        <v>0.01</v>
      </c>
      <c r="S10" s="5"/>
      <c r="T10" s="5"/>
      <c r="U10" s="5"/>
      <c r="V10" s="5"/>
      <c r="W10" s="5"/>
      <c r="X10" s="5"/>
      <c r="Y10" s="20"/>
    </row>
    <row r="11" spans="1:25" ht="13.5" customHeight="1">
      <c r="A11" s="16">
        <v>34</v>
      </c>
      <c r="B11" s="5">
        <v>139</v>
      </c>
      <c r="C11" s="5"/>
      <c r="D11" s="5">
        <v>1.1</v>
      </c>
      <c r="E11" s="75">
        <v>0.02</v>
      </c>
      <c r="F11" s="71"/>
      <c r="G11" s="69">
        <v>0.45</v>
      </c>
      <c r="H11" s="69">
        <v>0.56</v>
      </c>
      <c r="I11" s="70"/>
      <c r="J11" s="71"/>
      <c r="K11" s="69">
        <v>0.05</v>
      </c>
      <c r="L11" s="69"/>
      <c r="M11" s="70"/>
      <c r="N11" s="72"/>
      <c r="O11" s="73"/>
      <c r="P11" s="75">
        <v>0.02</v>
      </c>
      <c r="Q11" s="70"/>
      <c r="R11" s="74">
        <v>0.02</v>
      </c>
      <c r="S11" s="5"/>
      <c r="T11" s="5"/>
      <c r="U11" s="5"/>
      <c r="V11" s="5"/>
      <c r="W11" s="5"/>
      <c r="X11" s="5"/>
      <c r="Y11" s="20"/>
    </row>
    <row r="12" spans="1:25" ht="12.75" customHeight="1">
      <c r="A12" s="16">
        <v>38</v>
      </c>
      <c r="B12" s="5">
        <v>75</v>
      </c>
      <c r="C12" s="5"/>
      <c r="D12" s="5">
        <v>1.44</v>
      </c>
      <c r="E12" s="75">
        <v>0.02</v>
      </c>
      <c r="F12" s="71"/>
      <c r="G12" s="69">
        <v>0.89</v>
      </c>
      <c r="H12" s="69">
        <v>0.44</v>
      </c>
      <c r="I12" s="70"/>
      <c r="J12" s="71"/>
      <c r="K12" s="69">
        <v>0.07</v>
      </c>
      <c r="L12" s="69"/>
      <c r="M12" s="70"/>
      <c r="N12" s="72"/>
      <c r="O12" s="73"/>
      <c r="P12" s="75">
        <v>0.01</v>
      </c>
      <c r="Q12" s="70"/>
      <c r="R12" s="74">
        <v>0.03</v>
      </c>
      <c r="S12" s="5"/>
      <c r="T12" s="5"/>
      <c r="U12" s="5"/>
      <c r="V12" s="5"/>
      <c r="W12" s="5"/>
      <c r="X12" s="5"/>
      <c r="Y12" s="20"/>
    </row>
    <row r="13" spans="1:25" ht="12.75">
      <c r="A13" s="16">
        <v>42</v>
      </c>
      <c r="B13" s="5">
        <v>30</v>
      </c>
      <c r="C13" s="5"/>
      <c r="D13" s="5">
        <v>1.8</v>
      </c>
      <c r="E13" s="75">
        <v>0.06</v>
      </c>
      <c r="F13" s="71"/>
      <c r="G13" s="69">
        <v>1.32</v>
      </c>
      <c r="H13" s="69">
        <v>0.38</v>
      </c>
      <c r="I13" s="70"/>
      <c r="J13" s="71"/>
      <c r="K13" s="69">
        <v>0.05</v>
      </c>
      <c r="L13" s="69"/>
      <c r="M13" s="70"/>
      <c r="N13" s="72"/>
      <c r="O13" s="73"/>
      <c r="P13" s="75">
        <v>0.01</v>
      </c>
      <c r="Q13" s="70"/>
      <c r="R13" s="74">
        <v>0.04</v>
      </c>
      <c r="S13" s="5"/>
      <c r="T13" s="5"/>
      <c r="U13" s="5"/>
      <c r="V13" s="5"/>
      <c r="W13" s="5"/>
      <c r="X13" s="5"/>
      <c r="Y13" s="20"/>
    </row>
    <row r="14" spans="1:25" ht="12.75">
      <c r="A14" s="16">
        <v>46</v>
      </c>
      <c r="B14" s="5">
        <v>12</v>
      </c>
      <c r="C14" s="5"/>
      <c r="D14" s="5">
        <v>2.23</v>
      </c>
      <c r="E14" s="75">
        <v>0.06</v>
      </c>
      <c r="F14" s="71"/>
      <c r="G14" s="69">
        <v>1.81</v>
      </c>
      <c r="H14" s="69">
        <v>0.31</v>
      </c>
      <c r="I14" s="70"/>
      <c r="J14" s="71"/>
      <c r="K14" s="69"/>
      <c r="L14" s="69"/>
      <c r="M14" s="70"/>
      <c r="N14" s="72"/>
      <c r="O14" s="73"/>
      <c r="P14" s="75">
        <v>0.06</v>
      </c>
      <c r="Q14" s="70"/>
      <c r="R14" s="74">
        <v>0.05</v>
      </c>
      <c r="S14" s="5"/>
      <c r="T14" s="5"/>
      <c r="U14" s="5"/>
      <c r="V14" s="5"/>
      <c r="W14" s="5"/>
      <c r="X14" s="5"/>
      <c r="Y14" s="20"/>
    </row>
    <row r="15" spans="1:25" ht="12.75">
      <c r="A15" s="16">
        <v>50</v>
      </c>
      <c r="B15" s="5">
        <v>8</v>
      </c>
      <c r="C15" s="5"/>
      <c r="D15" s="5">
        <v>2.7</v>
      </c>
      <c r="E15" s="75">
        <v>0.06</v>
      </c>
      <c r="F15" s="71"/>
      <c r="G15" s="69">
        <v>2.33</v>
      </c>
      <c r="H15" s="69">
        <v>0.27</v>
      </c>
      <c r="I15" s="70"/>
      <c r="J15" s="71"/>
      <c r="K15" s="69"/>
      <c r="L15" s="69"/>
      <c r="M15" s="70"/>
      <c r="N15" s="72"/>
      <c r="O15" s="73"/>
      <c r="P15" s="75">
        <v>0.04</v>
      </c>
      <c r="Q15" s="70"/>
      <c r="R15" s="74">
        <v>0.06</v>
      </c>
      <c r="S15" s="5"/>
      <c r="T15" s="5"/>
      <c r="U15" s="5"/>
      <c r="V15" s="5"/>
      <c r="W15" s="5"/>
      <c r="X15" s="5"/>
      <c r="Y15" s="20"/>
    </row>
    <row r="16" spans="1:25" ht="12.75">
      <c r="A16" s="16">
        <v>54</v>
      </c>
      <c r="B16" s="5">
        <v>3</v>
      </c>
      <c r="C16" s="5"/>
      <c r="D16" s="5">
        <v>3.2</v>
      </c>
      <c r="E16" s="75">
        <v>0.07</v>
      </c>
      <c r="F16" s="71"/>
      <c r="G16" s="69">
        <v>2.76</v>
      </c>
      <c r="H16" s="69">
        <v>0.31</v>
      </c>
      <c r="I16" s="70"/>
      <c r="J16" s="71"/>
      <c r="K16" s="69"/>
      <c r="L16" s="69"/>
      <c r="M16" s="70"/>
      <c r="N16" s="72"/>
      <c r="O16" s="73"/>
      <c r="P16" s="75">
        <v>0.05</v>
      </c>
      <c r="Q16" s="70"/>
      <c r="R16" s="74">
        <v>0.08</v>
      </c>
      <c r="S16" s="5"/>
      <c r="T16" s="5"/>
      <c r="U16" s="5"/>
      <c r="V16" s="5"/>
      <c r="W16" s="5"/>
      <c r="X16" s="5"/>
      <c r="Y16" s="20"/>
    </row>
    <row r="17" spans="1:25" ht="12.75">
      <c r="A17" s="16">
        <v>58</v>
      </c>
      <c r="B17" s="5">
        <v>1</v>
      </c>
      <c r="C17" s="5"/>
      <c r="D17" s="5">
        <v>3.78</v>
      </c>
      <c r="E17" s="75">
        <v>0.07</v>
      </c>
      <c r="F17" s="71"/>
      <c r="G17" s="69">
        <v>3.4</v>
      </c>
      <c r="H17" s="69">
        <v>0.23</v>
      </c>
      <c r="I17" s="70"/>
      <c r="J17" s="71"/>
      <c r="K17" s="69"/>
      <c r="L17" s="69"/>
      <c r="M17" s="70"/>
      <c r="N17" s="72"/>
      <c r="O17" s="73"/>
      <c r="P17" s="75">
        <v>0.05</v>
      </c>
      <c r="Q17" s="70"/>
      <c r="R17" s="74">
        <v>0.1</v>
      </c>
      <c r="S17" s="5"/>
      <c r="T17" s="5"/>
      <c r="U17" s="5"/>
      <c r="V17" s="5"/>
      <c r="W17" s="5"/>
      <c r="X17" s="5"/>
      <c r="Y17" s="20"/>
    </row>
    <row r="18" ht="12.75">
      <c r="D1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Васко</cp:lastModifiedBy>
  <cp:lastPrinted>2008-12-04T14:25:38Z</cp:lastPrinted>
  <dcterms:created xsi:type="dcterms:W3CDTF">2008-12-04T14:04:48Z</dcterms:created>
  <dcterms:modified xsi:type="dcterms:W3CDTF">2012-01-29T18:38:24Z</dcterms:modified>
  <cp:category/>
  <cp:version/>
  <cp:contentType/>
  <cp:contentStatus/>
</cp:coreProperties>
</file>